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eg Julio 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gmolina</author>
  </authors>
  <commentList>
    <comment ref="J6" authorId="0">
      <text>
        <r>
          <rPr>
            <b/>
            <sz val="8"/>
            <rFont val="Tahoma"/>
            <family val="2"/>
          </rPr>
          <t>gmolina:</t>
        </r>
        <r>
          <rPr>
            <sz val="8"/>
            <rFont val="Tahoma"/>
            <family val="2"/>
          </rPr>
          <t xml:space="preserve">
Base de Datos</t>
        </r>
      </text>
    </comment>
    <comment ref="J7" authorId="0">
      <text>
        <r>
          <rPr>
            <b/>
            <sz val="8"/>
            <rFont val="Tahoma"/>
            <family val="2"/>
          </rPr>
          <t>gmolina:</t>
        </r>
        <r>
          <rPr>
            <sz val="8"/>
            <rFont val="Tahoma"/>
            <family val="2"/>
          </rPr>
          <t xml:space="preserve">
No. 2 y 11 REVISION DE LOS CONTRATOS DE CUENTAS EN PARTICIPACION </t>
        </r>
      </text>
    </comment>
    <comment ref="L7" authorId="0">
      <text>
        <r>
          <rPr>
            <b/>
            <sz val="8"/>
            <rFont val="Tahoma"/>
            <family val="2"/>
          </rPr>
          <t>gmolina:</t>
        </r>
        <r>
          <rPr>
            <sz val="8"/>
            <rFont val="Tahoma"/>
            <family val="2"/>
          </rPr>
          <t xml:space="preserve">
revision de los CCP</t>
        </r>
      </text>
    </comment>
    <comment ref="J17" authorId="0">
      <text>
        <r>
          <rPr>
            <b/>
            <sz val="8"/>
            <rFont val="Tahoma"/>
            <family val="2"/>
          </rPr>
          <t>gmolina:</t>
        </r>
        <r>
          <rPr>
            <sz val="8"/>
            <rFont val="Tahoma"/>
            <family val="2"/>
          </rPr>
          <t xml:space="preserve">
PGD, DATOS ABIERTOS, ESQUEMA DE INFORMACION, </t>
        </r>
      </text>
    </comment>
    <comment ref="J18" authorId="0">
      <text>
        <r>
          <rPr>
            <b/>
            <sz val="8"/>
            <rFont val="Tahoma"/>
            <family val="2"/>
          </rPr>
          <t>gmolina:</t>
        </r>
        <r>
          <rPr>
            <sz val="8"/>
            <rFont val="Tahoma"/>
            <family val="2"/>
          </rPr>
          <t xml:space="preserve">
Riesgo del proceso Financiero</t>
        </r>
      </text>
    </comment>
    <comment ref="J19" authorId="0">
      <text>
        <r>
          <rPr>
            <b/>
            <sz val="8"/>
            <rFont val="Tahoma"/>
            <family val="2"/>
          </rPr>
          <t>gmolina:</t>
        </r>
        <r>
          <rPr>
            <sz val="8"/>
            <rFont val="Tahoma"/>
            <family val="2"/>
          </rPr>
          <t xml:space="preserve">
Riesgos del proceso Financiero y  Definir Politicas y Actualizar controles</t>
        </r>
      </text>
    </comment>
    <comment ref="J20" authorId="0">
      <text>
        <r>
          <rPr>
            <b/>
            <sz val="8"/>
            <rFont val="Tahoma"/>
            <family val="2"/>
          </rPr>
          <t>gmolina:</t>
        </r>
        <r>
          <rPr>
            <sz val="8"/>
            <rFont val="Tahoma"/>
            <family val="2"/>
          </rPr>
          <t xml:space="preserve">
Actualizar Resolucion  Comité de geencia</t>
        </r>
      </text>
    </comment>
    <comment ref="J21" authorId="0">
      <text>
        <r>
          <rPr>
            <b/>
            <sz val="8"/>
            <rFont val="Tahoma"/>
            <family val="2"/>
          </rPr>
          <t>gmolina:</t>
        </r>
        <r>
          <rPr>
            <sz val="8"/>
            <rFont val="Tahoma"/>
            <family val="2"/>
          </rPr>
          <t xml:space="preserve">
Nuemeracion de las aCtas </t>
        </r>
      </text>
    </comment>
    <comment ref="J23" authorId="0">
      <text>
        <r>
          <rPr>
            <b/>
            <sz val="8"/>
            <rFont val="Tahoma"/>
            <family val="2"/>
          </rPr>
          <t>gmolina:</t>
        </r>
        <r>
          <rPr>
            <sz val="8"/>
            <rFont val="Tahoma"/>
            <family val="2"/>
          </rPr>
          <t xml:space="preserve">
PGD, TRD</t>
        </r>
      </text>
    </comment>
    <comment ref="J24" authorId="0">
      <text>
        <r>
          <rPr>
            <b/>
            <sz val="8"/>
            <rFont val="Tahoma"/>
            <family val="2"/>
          </rPr>
          <t>gmolina</t>
        </r>
      </text>
    </comment>
  </commentList>
</comments>
</file>

<file path=xl/sharedStrings.xml><?xml version="1.0" encoding="utf-8"?>
<sst xmlns="http://schemas.openxmlformats.org/spreadsheetml/2006/main" count="88" uniqueCount="63">
  <si>
    <t xml:space="preserve">SEGUIMIENTO A LOS PLANES DE MEJORAMIENTO CON ENTES DE CONTROL EXTERNOS y AUDITORIAS INTERNAS </t>
  </si>
  <si>
    <t>CMMM</t>
  </si>
  <si>
    <t>No..</t>
  </si>
  <si>
    <t>ENTIDAD DE CONTROL</t>
  </si>
  <si>
    <t xml:space="preserve"> TEMA  AUDITADO</t>
  </si>
  <si>
    <t>DEPENDENCIA RESPONSABLE DEL PLAN DE MEJORAMIENTO</t>
  </si>
  <si>
    <t>VIGENCIA AUDITADA</t>
  </si>
  <si>
    <t>No. TOTAL DE HALLAZGOS</t>
  </si>
  <si>
    <t>N° DE HALLAZGOS ABIERTOS</t>
  </si>
  <si>
    <t>TOTAL DE % CUMPLIM.</t>
  </si>
  <si>
    <t>FECHA DE SUSCRIPCION</t>
  </si>
  <si>
    <t>FECHA DE VENCIIMIENTO</t>
  </si>
  <si>
    <t>Hallazgos Abiertos</t>
  </si>
  <si>
    <t>Hallazgos cerrados</t>
  </si>
  <si>
    <t xml:space="preserve">Contraloria Municipal </t>
  </si>
  <si>
    <t>Auditoria Cable Aereo los Yarumos</t>
  </si>
  <si>
    <t>Gerente Director de Proyectos</t>
  </si>
  <si>
    <t>Abril de 2018</t>
  </si>
  <si>
    <t>Diciembre 2.018</t>
  </si>
  <si>
    <t>Estados Contables</t>
  </si>
  <si>
    <t>Lider de Contabilidad y Ppto</t>
  </si>
  <si>
    <t>Mayo de 2018</t>
  </si>
  <si>
    <t>Cerrado</t>
  </si>
  <si>
    <t>Auditoria Especial 3.42-2018-Rendición de la Cuenta</t>
  </si>
  <si>
    <t>Noviembre de 2018</t>
  </si>
  <si>
    <t>Abril de 2019</t>
  </si>
  <si>
    <t>Litigios y Demandas</t>
  </si>
  <si>
    <t>Asesor en defensa Judicial</t>
  </si>
  <si>
    <t>Diciembre de 2018</t>
  </si>
  <si>
    <t>Inmediato</t>
  </si>
  <si>
    <t xml:space="preserve">PROCESOS </t>
  </si>
  <si>
    <t xml:space="preserve">No. </t>
  </si>
  <si>
    <t>AUDITOR</t>
  </si>
  <si>
    <t>FECHA DE SEGUIMIENTO</t>
  </si>
  <si>
    <t>Control Interno</t>
  </si>
  <si>
    <t xml:space="preserve">Contratacion </t>
  </si>
  <si>
    <t xml:space="preserve">Asesor en Contratacion </t>
  </si>
  <si>
    <t>NA</t>
  </si>
  <si>
    <t>PQR</t>
  </si>
  <si>
    <t>Secretaria de Correspondencia</t>
  </si>
  <si>
    <t>Cumplimiento ley 1712</t>
  </si>
  <si>
    <t>Transversal a la Entidad</t>
  </si>
  <si>
    <t xml:space="preserve">Riesgos </t>
  </si>
  <si>
    <t xml:space="preserve">Comites </t>
  </si>
  <si>
    <t>P E Bienes</t>
  </si>
  <si>
    <t>Gestion Documental</t>
  </si>
  <si>
    <t>Secretaria General</t>
  </si>
  <si>
    <t>Dafp y CGN</t>
  </si>
  <si>
    <t>MECI y SCIC</t>
  </si>
  <si>
    <t>Semaforo de Cumplimiento</t>
  </si>
  <si>
    <t>0- 50%</t>
  </si>
  <si>
    <t>51%- 80%</t>
  </si>
  <si>
    <t>81%-100%</t>
  </si>
  <si>
    <t>Desmonte Cable Aereo Yarumos y  Gestión de los bienes del Instituto</t>
  </si>
  <si>
    <t>Secretario General/ Asesor en defensa Judicial</t>
  </si>
  <si>
    <t xml:space="preserve">Septiembre  de 2019   </t>
  </si>
  <si>
    <t>Auditoria Estado Contablers</t>
  </si>
  <si>
    <t>Lider de Contabilidad y Presupuesto</t>
  </si>
  <si>
    <t>Cerrados Julio/19</t>
  </si>
  <si>
    <t>Cerrados JULIO 2019</t>
  </si>
  <si>
    <t>Julio de 2019</t>
  </si>
  <si>
    <t>Junio de 2019</t>
  </si>
  <si>
    <t xml:space="preserve">Diciembre  de 2019  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</si>
</sst>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3" fillId="33" borderId="12" xfId="55" applyFont="1" applyFill="1" applyBorder="1" applyAlignment="1">
      <alignment horizontal="center" vertical="center" wrapText="1"/>
      <protection/>
    </xf>
    <xf numFmtId="0" fontId="49" fillId="33" borderId="13" xfId="0" applyFont="1" applyFill="1" applyBorder="1" applyAlignment="1">
      <alignment horizontal="center" vertical="center" wrapText="1"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14" fontId="5" fillId="34" borderId="15" xfId="0" applyNumberFormat="1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9" fontId="5" fillId="34" borderId="15" xfId="57" applyFont="1" applyFill="1" applyBorder="1" applyAlignment="1">
      <alignment horizontal="center" vertical="center" wrapText="1"/>
    </xf>
    <xf numFmtId="172" fontId="5" fillId="34" borderId="15" xfId="0" applyNumberFormat="1" applyFont="1" applyFill="1" applyBorder="1" applyAlignment="1">
      <alignment horizontal="left" vertical="center" wrapText="1"/>
    </xf>
    <xf numFmtId="0" fontId="50" fillId="34" borderId="15" xfId="0" applyFont="1" applyFill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3" fontId="50" fillId="0" borderId="15" xfId="0" applyNumberFormat="1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17" fontId="50" fillId="0" borderId="15" xfId="0" applyNumberFormat="1" applyFont="1" applyBorder="1" applyAlignment="1">
      <alignment/>
    </xf>
    <xf numFmtId="0" fontId="50" fillId="0" borderId="15" xfId="0" applyFont="1" applyBorder="1" applyAlignment="1">
      <alignment horizontal="left"/>
    </xf>
    <xf numFmtId="0" fontId="50" fillId="0" borderId="0" xfId="0" applyFont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" fontId="50" fillId="0" borderId="15" xfId="0" applyNumberFormat="1" applyFont="1" applyBorder="1" applyAlignment="1">
      <alignment vertical="center" wrapText="1"/>
    </xf>
    <xf numFmtId="17" fontId="50" fillId="0" borderId="15" xfId="0" applyNumberFormat="1" applyFont="1" applyBorder="1" applyAlignment="1">
      <alignment horizontal="left"/>
    </xf>
    <xf numFmtId="9" fontId="48" fillId="0" borderId="0" xfId="57" applyFont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9" fontId="0" fillId="0" borderId="0" xfId="57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 horizontal="center"/>
    </xf>
    <xf numFmtId="9" fontId="0" fillId="35" borderId="0" xfId="57" applyFont="1" applyFill="1" applyBorder="1" applyAlignment="1">
      <alignment/>
    </xf>
    <xf numFmtId="9" fontId="0" fillId="34" borderId="0" xfId="57" applyFont="1" applyFill="1" applyBorder="1" applyAlignment="1">
      <alignment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" fillId="33" borderId="20" xfId="55" applyFont="1" applyFill="1" applyBorder="1" applyAlignment="1">
      <alignment horizontal="center" vertical="center" wrapText="1"/>
      <protection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" fillId="33" borderId="22" xfId="55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left" vertical="center" wrapText="1"/>
    </xf>
    <xf numFmtId="14" fontId="5" fillId="34" borderId="23" xfId="0" applyNumberFormat="1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9" fontId="50" fillId="34" borderId="26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 wrapText="1"/>
    </xf>
    <xf numFmtId="14" fontId="5" fillId="34" borderId="15" xfId="0" applyNumberFormat="1" applyFont="1" applyFill="1" applyBorder="1" applyAlignment="1">
      <alignment horizontal="left" vertical="center" wrapText="1"/>
    </xf>
    <xf numFmtId="0" fontId="50" fillId="0" borderId="27" xfId="0" applyFont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wrapText="1"/>
    </xf>
    <xf numFmtId="17" fontId="5" fillId="34" borderId="28" xfId="58" applyNumberFormat="1" applyFont="1" applyFill="1" applyBorder="1" applyAlignment="1">
      <alignment horizontal="center" vertical="center" wrapText="1"/>
    </xf>
    <xf numFmtId="14" fontId="5" fillId="34" borderId="15" xfId="0" applyNumberFormat="1" applyFont="1" applyFill="1" applyBorder="1" applyAlignment="1">
      <alignment horizontal="center" vertical="center" wrapText="1"/>
    </xf>
    <xf numFmtId="0" fontId="52" fillId="34" borderId="15" xfId="0" applyNumberFormat="1" applyFont="1" applyFill="1" applyBorder="1" applyAlignment="1">
      <alignment horizontal="center" wrapText="1"/>
    </xf>
    <xf numFmtId="9" fontId="5" fillId="34" borderId="29" xfId="57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9" fontId="53" fillId="36" borderId="30" xfId="57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50" fillId="0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textRotation="90"/>
    </xf>
    <xf numFmtId="0" fontId="48" fillId="0" borderId="15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4" fillId="0" borderId="31" xfId="0" applyFont="1" applyBorder="1" applyAlignment="1">
      <alignment horizontal="center" vertical="center" textRotation="90"/>
    </xf>
    <xf numFmtId="0" fontId="54" fillId="0" borderId="32" xfId="0" applyFont="1" applyBorder="1" applyAlignment="1">
      <alignment horizontal="center" vertical="center" textRotation="90"/>
    </xf>
    <xf numFmtId="0" fontId="54" fillId="0" borderId="33" xfId="0" applyFont="1" applyBorder="1" applyAlignment="1">
      <alignment horizontal="center" vertical="center" textRotation="90"/>
    </xf>
    <xf numFmtId="0" fontId="50" fillId="0" borderId="3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9" fontId="0" fillId="0" borderId="0" xfId="0" applyNumberFormat="1" applyBorder="1" applyAlignment="1">
      <alignment/>
    </xf>
    <xf numFmtId="9" fontId="5" fillId="34" borderId="35" xfId="57" applyFont="1" applyFill="1" applyBorder="1" applyAlignment="1">
      <alignment horizontal="center" vertical="center" wrapText="1"/>
    </xf>
    <xf numFmtId="17" fontId="50" fillId="34" borderId="15" xfId="0" applyNumberFormat="1" applyFont="1" applyFill="1" applyBorder="1" applyAlignment="1">
      <alignment horizontal="left" vertical="center"/>
    </xf>
    <xf numFmtId="0" fontId="50" fillId="0" borderId="36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7" xfId="55"/>
    <cellStyle name="Notas" xfId="56"/>
    <cellStyle name="Percent" xfId="57"/>
    <cellStyle name="Porcentaje 5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="80" zoomScaleNormal="80" zoomScalePageLayoutView="0" workbookViewId="0" topLeftCell="A1">
      <selection activeCell="I15" sqref="I15"/>
    </sheetView>
  </sheetViews>
  <sheetFormatPr defaultColWidth="11.421875" defaultRowHeight="15"/>
  <cols>
    <col min="1" max="1" width="1.8515625" style="0" customWidth="1"/>
    <col min="2" max="2" width="6.00390625" style="0" customWidth="1"/>
    <col min="3" max="3" width="2.28125" style="0" customWidth="1"/>
    <col min="4" max="4" width="3.7109375" style="0" bestFit="1" customWidth="1"/>
    <col min="5" max="5" width="10.00390625" style="0" hidden="1" customWidth="1"/>
    <col min="6" max="6" width="19.8515625" style="0" customWidth="1"/>
    <col min="7" max="7" width="26.7109375" style="0" bestFit="1" customWidth="1"/>
    <col min="8" max="8" width="11.7109375" style="0" bestFit="1" customWidth="1"/>
    <col min="9" max="9" width="13.140625" style="0" customWidth="1"/>
    <col min="10" max="10" width="15.8515625" style="0" customWidth="1"/>
    <col min="11" max="11" width="11.00390625" style="0" customWidth="1"/>
    <col min="12" max="12" width="11.140625" style="0" customWidth="1"/>
    <col min="13" max="13" width="18.00390625" style="0" customWidth="1"/>
    <col min="14" max="14" width="17.57421875" style="0" customWidth="1"/>
    <col min="15" max="15" width="8.140625" style="0" customWidth="1"/>
  </cols>
  <sheetData>
    <row r="1" spans="4:14" ht="15">
      <c r="D1" s="73" t="s">
        <v>0</v>
      </c>
      <c r="E1" s="73"/>
      <c r="F1" s="73"/>
      <c r="G1" s="73"/>
      <c r="H1" s="73"/>
      <c r="I1" s="73"/>
      <c r="J1" s="73"/>
      <c r="K1" s="73"/>
      <c r="L1" s="73"/>
      <c r="M1" s="73"/>
      <c r="N1" s="73"/>
    </row>
    <row r="2" ht="6" customHeight="1" thickBot="1"/>
    <row r="3" spans="2:17" ht="34.5" customHeight="1">
      <c r="B3" s="74" t="s">
        <v>1</v>
      </c>
      <c r="D3" s="1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1" t="s">
        <v>7</v>
      </c>
      <c r="J3" s="2" t="s">
        <v>8</v>
      </c>
      <c r="K3" s="2" t="s">
        <v>58</v>
      </c>
      <c r="L3" s="4" t="s">
        <v>9</v>
      </c>
      <c r="M3" s="5" t="s">
        <v>10</v>
      </c>
      <c r="N3" s="4" t="s">
        <v>11</v>
      </c>
      <c r="P3" s="2" t="s">
        <v>12</v>
      </c>
      <c r="Q3" s="2" t="s">
        <v>13</v>
      </c>
    </row>
    <row r="4" spans="2:17" ht="28.5" customHeight="1">
      <c r="B4" s="75"/>
      <c r="D4" s="6">
        <v>1</v>
      </c>
      <c r="E4" s="82" t="s">
        <v>14</v>
      </c>
      <c r="F4" s="7" t="s">
        <v>15</v>
      </c>
      <c r="G4" s="8" t="s">
        <v>16</v>
      </c>
      <c r="H4" s="9">
        <v>2018</v>
      </c>
      <c r="I4" s="10">
        <v>3</v>
      </c>
      <c r="J4" s="10">
        <v>0</v>
      </c>
      <c r="K4" s="10">
        <v>3</v>
      </c>
      <c r="L4" s="11">
        <v>1</v>
      </c>
      <c r="M4" s="81" t="s">
        <v>17</v>
      </c>
      <c r="N4" s="12" t="s">
        <v>18</v>
      </c>
      <c r="P4" s="10">
        <v>2</v>
      </c>
      <c r="Q4" s="10">
        <v>6</v>
      </c>
    </row>
    <row r="5" spans="2:17" ht="15">
      <c r="B5" s="75"/>
      <c r="D5" s="6">
        <v>2</v>
      </c>
      <c r="E5" s="77"/>
      <c r="F5" s="13" t="s">
        <v>19</v>
      </c>
      <c r="G5" s="14" t="s">
        <v>20</v>
      </c>
      <c r="H5" s="15">
        <v>2017</v>
      </c>
      <c r="I5" s="16">
        <v>1</v>
      </c>
      <c r="J5" s="16">
        <v>0</v>
      </c>
      <c r="K5" s="17">
        <v>1</v>
      </c>
      <c r="L5" s="11">
        <f>+K5/I5</f>
        <v>1</v>
      </c>
      <c r="M5" s="18" t="s">
        <v>21</v>
      </c>
      <c r="N5" s="19" t="s">
        <v>22</v>
      </c>
      <c r="P5" s="20"/>
      <c r="Q5" s="21"/>
    </row>
    <row r="6" spans="2:17" ht="33" customHeight="1">
      <c r="B6" s="75"/>
      <c r="D6" s="6">
        <v>3</v>
      </c>
      <c r="E6" s="77"/>
      <c r="F6" s="22" t="s">
        <v>23</v>
      </c>
      <c r="G6" s="14" t="s">
        <v>20</v>
      </c>
      <c r="H6" s="14">
        <v>2018</v>
      </c>
      <c r="I6" s="16">
        <v>1</v>
      </c>
      <c r="J6" s="23">
        <v>0</v>
      </c>
      <c r="K6" s="24">
        <v>1</v>
      </c>
      <c r="L6" s="11">
        <v>1</v>
      </c>
      <c r="M6" s="25" t="s">
        <v>24</v>
      </c>
      <c r="N6" s="26" t="s">
        <v>25</v>
      </c>
      <c r="O6" s="27"/>
      <c r="P6" s="20"/>
      <c r="Q6" s="28"/>
    </row>
    <row r="7" spans="2:17" ht="15.75" thickBot="1">
      <c r="B7" s="76"/>
      <c r="D7" s="29">
        <v>4</v>
      </c>
      <c r="E7" s="83"/>
      <c r="F7" s="13" t="s">
        <v>26</v>
      </c>
      <c r="G7" s="14" t="s">
        <v>27</v>
      </c>
      <c r="H7" s="14">
        <v>2018</v>
      </c>
      <c r="I7" s="16">
        <v>1</v>
      </c>
      <c r="J7" s="23">
        <v>0</v>
      </c>
      <c r="K7" s="24">
        <v>1</v>
      </c>
      <c r="L7" s="11">
        <v>1</v>
      </c>
      <c r="M7" s="26" t="s">
        <v>28</v>
      </c>
      <c r="N7" s="26" t="s">
        <v>29</v>
      </c>
      <c r="P7" s="20"/>
      <c r="Q7" s="28"/>
    </row>
    <row r="8" spans="2:17" ht="33.75">
      <c r="B8" s="71"/>
      <c r="D8" s="29">
        <v>5</v>
      </c>
      <c r="E8" s="69"/>
      <c r="F8" s="22" t="s">
        <v>53</v>
      </c>
      <c r="G8" s="14" t="s">
        <v>54</v>
      </c>
      <c r="H8" s="14">
        <v>2019</v>
      </c>
      <c r="I8" s="16">
        <v>2</v>
      </c>
      <c r="J8" s="23">
        <v>2</v>
      </c>
      <c r="K8" s="24">
        <v>1</v>
      </c>
      <c r="L8" s="11">
        <v>0.6</v>
      </c>
      <c r="M8" s="26" t="s">
        <v>25</v>
      </c>
      <c r="N8" s="26" t="s">
        <v>55</v>
      </c>
      <c r="P8" s="20"/>
      <c r="Q8" s="28"/>
    </row>
    <row r="9" spans="2:17" ht="22.5">
      <c r="B9" s="71"/>
      <c r="D9" s="29">
        <v>6</v>
      </c>
      <c r="E9" s="60"/>
      <c r="F9" s="22" t="s">
        <v>56</v>
      </c>
      <c r="G9" s="14" t="s">
        <v>57</v>
      </c>
      <c r="H9" s="14">
        <v>2018</v>
      </c>
      <c r="I9" s="16">
        <v>2</v>
      </c>
      <c r="J9" s="23">
        <v>2</v>
      </c>
      <c r="K9" s="24">
        <v>0</v>
      </c>
      <c r="L9" s="11">
        <v>0.2</v>
      </c>
      <c r="M9" s="26" t="s">
        <v>61</v>
      </c>
      <c r="N9" s="26" t="s">
        <v>62</v>
      </c>
      <c r="P9" s="20"/>
      <c r="Q9" s="28"/>
    </row>
    <row r="10" spans="7:17" ht="27" thickBot="1">
      <c r="G10" s="30"/>
      <c r="I10" s="31">
        <f>SUM(I4:I9)</f>
        <v>10</v>
      </c>
      <c r="J10" s="32">
        <f>SUM(J4:J9)</f>
        <v>4</v>
      </c>
      <c r="K10" s="32">
        <f>SUM(K4:K7)</f>
        <v>6</v>
      </c>
      <c r="L10" s="63">
        <f>SUM(L4:L9)/6</f>
        <v>0.7999999999999999</v>
      </c>
      <c r="P10" s="33"/>
      <c r="Q10" s="33"/>
    </row>
    <row r="11" spans="7:12" ht="15">
      <c r="G11" s="30"/>
      <c r="I11" s="33"/>
      <c r="J11" s="33"/>
      <c r="K11" s="34"/>
      <c r="L11" s="35"/>
    </row>
    <row r="12" spans="9:12" ht="5.25" customHeight="1">
      <c r="I12" s="33"/>
      <c r="J12" s="33"/>
      <c r="K12" s="33"/>
      <c r="L12" s="36"/>
    </row>
    <row r="13" spans="9:12" ht="5.25" customHeight="1" thickBot="1">
      <c r="I13" s="33"/>
      <c r="J13" s="33"/>
      <c r="K13" s="33"/>
      <c r="L13" s="36"/>
    </row>
    <row r="14" spans="2:17" ht="23.25" thickBot="1">
      <c r="B14" s="74" t="s">
        <v>30</v>
      </c>
      <c r="D14" s="37" t="s">
        <v>31</v>
      </c>
      <c r="E14" s="38" t="s">
        <v>32</v>
      </c>
      <c r="F14" s="39" t="s">
        <v>4</v>
      </c>
      <c r="G14" s="39" t="s">
        <v>5</v>
      </c>
      <c r="H14" s="40" t="s">
        <v>6</v>
      </c>
      <c r="I14" s="41" t="s">
        <v>7</v>
      </c>
      <c r="J14" s="39" t="s">
        <v>8</v>
      </c>
      <c r="K14" s="39" t="s">
        <v>59</v>
      </c>
      <c r="L14" s="42" t="s">
        <v>9</v>
      </c>
      <c r="M14" s="43" t="s">
        <v>10</v>
      </c>
      <c r="N14" s="42" t="s">
        <v>33</v>
      </c>
      <c r="P14" s="2" t="s">
        <v>12</v>
      </c>
      <c r="Q14" s="2" t="s">
        <v>13</v>
      </c>
    </row>
    <row r="15" spans="2:17" ht="15" customHeight="1">
      <c r="B15" s="75"/>
      <c r="D15" s="44">
        <v>1</v>
      </c>
      <c r="E15" s="77" t="s">
        <v>34</v>
      </c>
      <c r="F15" s="45" t="s">
        <v>35</v>
      </c>
      <c r="G15" s="46" t="s">
        <v>36</v>
      </c>
      <c r="H15" s="47">
        <v>2018</v>
      </c>
      <c r="I15" s="48">
        <v>4</v>
      </c>
      <c r="J15" s="49">
        <v>0</v>
      </c>
      <c r="K15" s="49">
        <v>4</v>
      </c>
      <c r="L15" s="80">
        <v>1</v>
      </c>
      <c r="M15" s="50" t="s">
        <v>37</v>
      </c>
      <c r="N15" s="56" t="s">
        <v>60</v>
      </c>
      <c r="P15" s="10">
        <v>1</v>
      </c>
      <c r="Q15" s="10">
        <v>16</v>
      </c>
    </row>
    <row r="16" spans="2:14" ht="15">
      <c r="B16" s="75"/>
      <c r="D16" s="6">
        <v>2</v>
      </c>
      <c r="E16" s="77"/>
      <c r="F16" s="51" t="s">
        <v>38</v>
      </c>
      <c r="G16" s="52" t="s">
        <v>39</v>
      </c>
      <c r="H16" s="47">
        <v>2018</v>
      </c>
      <c r="I16" s="53">
        <v>2</v>
      </c>
      <c r="J16" s="54">
        <v>0</v>
      </c>
      <c r="K16" s="54">
        <v>2</v>
      </c>
      <c r="L16" s="58">
        <v>1</v>
      </c>
      <c r="M16" s="55">
        <v>43252</v>
      </c>
      <c r="N16" s="56" t="s">
        <v>60</v>
      </c>
    </row>
    <row r="17" spans="2:14" ht="15">
      <c r="B17" s="75"/>
      <c r="D17" s="6">
        <v>3</v>
      </c>
      <c r="E17" s="77"/>
      <c r="F17" s="51" t="s">
        <v>40</v>
      </c>
      <c r="G17" s="52" t="s">
        <v>41</v>
      </c>
      <c r="H17" s="47">
        <v>2018</v>
      </c>
      <c r="I17" s="53">
        <v>1</v>
      </c>
      <c r="J17" s="57">
        <v>0</v>
      </c>
      <c r="K17" s="54">
        <v>1</v>
      </c>
      <c r="L17" s="58">
        <v>1</v>
      </c>
      <c r="M17" s="55">
        <v>43252</v>
      </c>
      <c r="N17" s="56" t="s">
        <v>60</v>
      </c>
    </row>
    <row r="18" spans="2:14" ht="15">
      <c r="B18" s="75"/>
      <c r="D18" s="6">
        <v>4</v>
      </c>
      <c r="E18" s="77"/>
      <c r="F18" s="78" t="s">
        <v>42</v>
      </c>
      <c r="G18" s="52" t="s">
        <v>41</v>
      </c>
      <c r="H18" s="47">
        <v>2018</v>
      </c>
      <c r="I18" s="53">
        <v>1</v>
      </c>
      <c r="J18" s="54">
        <v>0</v>
      </c>
      <c r="K18" s="54">
        <v>1</v>
      </c>
      <c r="L18" s="58">
        <f>+K18/I18</f>
        <v>1</v>
      </c>
      <c r="M18" s="55">
        <v>43252</v>
      </c>
      <c r="N18" s="56" t="s">
        <v>60</v>
      </c>
    </row>
    <row r="19" spans="2:14" ht="15">
      <c r="B19" s="75"/>
      <c r="D19" s="6">
        <v>5</v>
      </c>
      <c r="E19" s="77"/>
      <c r="F19" s="78"/>
      <c r="G19" s="52" t="s">
        <v>41</v>
      </c>
      <c r="H19" s="47">
        <v>2018</v>
      </c>
      <c r="I19" s="53">
        <v>2</v>
      </c>
      <c r="J19" s="54">
        <v>0</v>
      </c>
      <c r="K19" s="54">
        <v>2</v>
      </c>
      <c r="L19" s="58">
        <v>1</v>
      </c>
      <c r="M19" s="55">
        <v>43252</v>
      </c>
      <c r="N19" s="56" t="s">
        <v>60</v>
      </c>
    </row>
    <row r="20" spans="2:14" ht="15">
      <c r="B20" s="75"/>
      <c r="D20" s="6">
        <v>6</v>
      </c>
      <c r="E20" s="77"/>
      <c r="F20" s="70" t="s">
        <v>43</v>
      </c>
      <c r="G20" s="52" t="s">
        <v>41</v>
      </c>
      <c r="H20" s="47">
        <v>2018</v>
      </c>
      <c r="I20" s="53">
        <v>1</v>
      </c>
      <c r="J20" s="54">
        <v>0</v>
      </c>
      <c r="K20" s="54">
        <v>1</v>
      </c>
      <c r="L20" s="58">
        <f>+K20/I20</f>
        <v>1</v>
      </c>
      <c r="M20" s="55">
        <v>43405</v>
      </c>
      <c r="N20" s="56" t="s">
        <v>60</v>
      </c>
    </row>
    <row r="21" spans="2:14" ht="15">
      <c r="B21" s="75"/>
      <c r="D21" s="6">
        <v>7</v>
      </c>
      <c r="E21" s="77"/>
      <c r="F21" s="78"/>
      <c r="G21" s="52" t="s">
        <v>41</v>
      </c>
      <c r="H21" s="47">
        <v>2018</v>
      </c>
      <c r="I21" s="53">
        <v>1</v>
      </c>
      <c r="J21" s="54">
        <v>0</v>
      </c>
      <c r="K21" s="54">
        <v>1</v>
      </c>
      <c r="L21" s="58">
        <v>1</v>
      </c>
      <c r="M21" s="55">
        <v>43252</v>
      </c>
      <c r="N21" s="56" t="s">
        <v>60</v>
      </c>
    </row>
    <row r="22" spans="2:14" ht="15">
      <c r="B22" s="75"/>
      <c r="D22" s="6">
        <v>9</v>
      </c>
      <c r="E22" s="77"/>
      <c r="F22" s="59"/>
      <c r="G22" s="52" t="s">
        <v>44</v>
      </c>
      <c r="H22" s="47">
        <v>2018</v>
      </c>
      <c r="I22" s="53">
        <v>1</v>
      </c>
      <c r="J22" s="54">
        <v>0</v>
      </c>
      <c r="K22" s="54">
        <v>1</v>
      </c>
      <c r="L22" s="58">
        <f>+K22/I22</f>
        <v>1</v>
      </c>
      <c r="M22" s="55">
        <v>43221</v>
      </c>
      <c r="N22" s="56" t="s">
        <v>60</v>
      </c>
    </row>
    <row r="23" spans="2:14" ht="15">
      <c r="B23" s="75"/>
      <c r="D23" s="6">
        <v>10</v>
      </c>
      <c r="E23" s="77"/>
      <c r="F23" s="59" t="s">
        <v>45</v>
      </c>
      <c r="G23" s="52" t="s">
        <v>46</v>
      </c>
      <c r="H23" s="47">
        <v>2018</v>
      </c>
      <c r="I23" s="53">
        <v>2</v>
      </c>
      <c r="J23" s="54">
        <v>1</v>
      </c>
      <c r="K23" s="54">
        <v>1</v>
      </c>
      <c r="L23" s="58">
        <v>0.5</v>
      </c>
      <c r="M23" s="55">
        <v>43435</v>
      </c>
      <c r="N23" s="56" t="s">
        <v>60</v>
      </c>
    </row>
    <row r="24" spans="2:14" ht="23.25" thickBot="1">
      <c r="B24" s="76"/>
      <c r="D24" s="6">
        <v>11</v>
      </c>
      <c r="E24" s="60" t="s">
        <v>47</v>
      </c>
      <c r="F24" s="51" t="s">
        <v>48</v>
      </c>
      <c r="G24" s="52" t="s">
        <v>41</v>
      </c>
      <c r="H24" s="47">
        <v>2018</v>
      </c>
      <c r="I24" s="53">
        <v>2</v>
      </c>
      <c r="J24" s="54">
        <v>0</v>
      </c>
      <c r="K24" s="54">
        <v>2</v>
      </c>
      <c r="L24" s="58">
        <v>1</v>
      </c>
      <c r="M24" s="55">
        <v>43221</v>
      </c>
      <c r="N24" s="56" t="s">
        <v>60</v>
      </c>
    </row>
    <row r="25" spans="6:12" ht="27" thickBot="1">
      <c r="F25" s="61"/>
      <c r="I25" s="62">
        <f>SUM(I15:I24)</f>
        <v>17</v>
      </c>
      <c r="J25" s="62">
        <f>SUM(J15:J24)</f>
        <v>1</v>
      </c>
      <c r="K25" s="62">
        <f>SUM(K15:K24)</f>
        <v>16</v>
      </c>
      <c r="L25" s="63">
        <f>SUM(L15:L24)/10</f>
        <v>0.95</v>
      </c>
    </row>
    <row r="26" spans="9:12" ht="15">
      <c r="I26" s="64"/>
      <c r="J26" s="64"/>
      <c r="K26" s="64"/>
      <c r="L26" s="79"/>
    </row>
    <row r="27" spans="8:10" ht="15">
      <c r="H27" s="72" t="s">
        <v>49</v>
      </c>
      <c r="I27" s="72"/>
      <c r="J27" s="72"/>
    </row>
    <row r="28" spans="8:10" ht="15">
      <c r="H28" s="65" t="s">
        <v>50</v>
      </c>
      <c r="I28" s="66" t="s">
        <v>51</v>
      </c>
      <c r="J28" s="67" t="s">
        <v>52</v>
      </c>
    </row>
    <row r="29" spans="8:10" ht="15">
      <c r="H29" s="68"/>
      <c r="I29" s="68"/>
      <c r="J29" s="68"/>
    </row>
  </sheetData>
  <sheetProtection/>
  <mergeCells count="8">
    <mergeCell ref="H27:J27"/>
    <mergeCell ref="D1:N1"/>
    <mergeCell ref="B14:B24"/>
    <mergeCell ref="E15:E23"/>
    <mergeCell ref="E4:E7"/>
    <mergeCell ref="B3:B7"/>
  </mergeCells>
  <printOptions/>
  <pageMargins left="0.7" right="0.7" top="0.75" bottom="0.75" header="0.3" footer="0.3"/>
  <pageSetup horizontalDpi="600" verticalDpi="6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dbuitrago</dc:creator>
  <cp:keywords/>
  <dc:description/>
  <cp:lastModifiedBy>Diana Marcela Buitrago Gómez</cp:lastModifiedBy>
  <dcterms:created xsi:type="dcterms:W3CDTF">2019-01-25T14:39:56Z</dcterms:created>
  <dcterms:modified xsi:type="dcterms:W3CDTF">2019-07-12T21:42:22Z</dcterms:modified>
  <cp:category/>
  <cp:version/>
  <cp:contentType/>
  <cp:contentStatus/>
</cp:coreProperties>
</file>